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304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E57" i="9"/>
  <c r="F57"/>
  <c r="G57"/>
  <c r="H57"/>
  <c r="I57"/>
  <c r="L6" i="15"/>
  <c r="L7"/>
  <c r="L8"/>
  <c r="L9"/>
  <c r="L10"/>
  <c r="L11"/>
  <c r="L12"/>
  <c r="L13"/>
  <c r="L14"/>
  <c r="L15"/>
  <c r="E16"/>
  <c r="E46"/>
  <c r="F16"/>
  <c r="G16"/>
  <c r="H16"/>
  <c r="I16"/>
  <c r="I46"/>
  <c r="J16"/>
  <c r="D4" i="22"/>
  <c r="K16" i="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K45"/>
  <c r="D7" i="22"/>
  <c r="J45" i="15"/>
  <c r="J46"/>
  <c r="I45"/>
  <c r="H45"/>
  <c r="H46"/>
  <c r="D9" i="22"/>
  <c r="G45" i="15"/>
  <c r="G46"/>
  <c r="F45"/>
  <c r="F46"/>
  <c r="D8" i="22"/>
  <c r="E45" i="15"/>
  <c r="L45"/>
  <c r="D10" i="22"/>
  <c r="L46" i="15"/>
  <c r="K46"/>
  <c r="D3" i="22"/>
</calcChain>
</file>

<file path=xl/sharedStrings.xml><?xml version="1.0" encoding="utf-8"?>
<sst xmlns="http://schemas.openxmlformats.org/spreadsheetml/2006/main" count="290" uniqueCount="217">
  <si>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</si>
  <si>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</si>
  <si>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</si>
  <si>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</si>
  <si>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</si>
  <si>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</si>
  <si>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</si>
  <si>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</si>
  <si>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</si>
  <si>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</si>
  <si>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</si>
  <si>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</si>
  <si>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</si>
  <si>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</si>
  <si>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</si>
  <si>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</si>
  <si>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</si>
  <si>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</si>
  <si>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</si>
  <si>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</si>
  <si>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</si>
  <si>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</si>
  <si>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</si>
  <si>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</si>
  <si>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</si>
  <si>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</si>
  <si>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</si>
  <si>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</si>
  <si>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</si>
  <si>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</si>
  <si>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</si>
  <si>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</si>
  <si>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</si>
  <si>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</si>
  <si>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</si>
  <si>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</si>
  <si>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</si>
  <si>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</si>
  <si>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</si>
  <si>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</si>
  <si>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</si>
  <si>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</si>
  <si>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</si>
  <si>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</si>
  <si>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</si>
  <si>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</si>
  <si>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</si>
  <si>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</si>
  <si>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</si>
  <si>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</si>
  <si>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</si>
  <si>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</si>
  <si>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</si>
  <si>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</si>
  <si>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</si>
  <si>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</si>
  <si>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</si>
  <si>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</si>
  <si>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</si>
  <si>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</si>
  <si>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</si>
  <si>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</si>
  <si>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</si>
  <si>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</si>
  <si>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</si>
  <si>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</si>
  <si>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</si>
  <si>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</si>
  <si>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</si>
  <si>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</si>
  <si>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</si>
  <si>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</si>
  <si>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</si>
  <si>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</si>
  <si>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</si>
  <si>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</si>
  <si>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</si>
  <si>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</si>
  <si>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</si>
  <si>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</si>
  <si>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</si>
  <si>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</si>
  <si>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</si>
  <si>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</si>
  <si>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</si>
  <si>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</si>
  <si>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</si>
  <si>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</si>
  <si>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</si>
  <si>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</si>
  <si>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</si>
  <si>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</si>
  <si>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</si>
  <si>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</si>
  <si>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</si>
  <si>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</si>
  <si>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</si>
  <si>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</si>
  <si>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</si>
  <si>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</si>
  <si>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</si>
  <si>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</si>
  <si>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</si>
  <si>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</si>
  <si>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</si>
  <si>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</si>
  <si>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</si>
  <si>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</si>
  <si>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</si>
  <si>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</si>
  <si>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</si>
  <si>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</si>
  <si>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</si>
  <si>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</si>
  <si>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</si>
  <si>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</si>
  <si>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</si>
  <si>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</si>
  <si>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</si>
  <si>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</si>
  <si>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</si>
  <si>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</si>
  <si>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</si>
  <si>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</si>
  <si>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</si>
  <si>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</si>
  <si>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</si>
  <si>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</si>
  <si>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</si>
  <si>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</si>
  <si>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</si>
  <si>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</si>
  <si>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</si>
  <si>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</si>
  <si>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</si>
  <si>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</si>
  <si>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</si>
  <si>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</si>
  <si>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</si>
  <si>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</si>
  <si>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</si>
  <si>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</si>
  <si>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</si>
  <si>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</si>
  <si>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</si>
  <si>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</si>
  <si>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</si>
  <si>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</si>
  <si>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</si>
  <si>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</si>
  <si>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</si>
  <si>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</si>
  <si>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</si>
  <si>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</si>
  <si>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</si>
  <si>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</si>
  <si>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</si>
  <si>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</si>
  <si>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</si>
  <si>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</si>
  <si>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</si>
  <si>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</si>
  <si>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</si>
  <si>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</si>
  <si>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</si>
  <si>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</si>
  <si>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</si>
  <si>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</si>
  <si>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</si>
  <si>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</si>
  <si>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</si>
  <si>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</si>
  <si>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</si>
  <si>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</si>
  <si>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</si>
  <si>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</si>
  <si>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</si>
  <si>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</si>
  <si>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</si>
  <si>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</si>
  <si>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</si>
  <si>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</si>
  <si>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</si>
  <si>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</si>
  <si>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</si>
  <si>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</si>
  <si>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</si>
  <si>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</si>
  <si>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</si>
  <si>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</si>
  <si>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</si>
  <si>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</si>
  <si>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</si>
  <si>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</si>
  <si>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</si>
  <si>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</si>
  <si>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</si>
  <si>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</si>
  <si>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</si>
  <si>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</si>
  <si>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</si>
  <si>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</si>
  <si>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</si>
  <si>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</si>
  <si>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</si>
  <si>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</si>
  <si>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</si>
  <si>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</si>
  <si>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Хмільницький міськрайонний суд Вінницької області</t>
  </si>
  <si>
    <t>22000.м. Хмільник.вул. Столярчука 4</t>
  </si>
  <si>
    <t>Доручення судів України / іноземних судів</t>
  </si>
  <si>
    <t xml:space="preserve">Розглянуто справ судом присяжних </t>
  </si>
  <si>
    <t>Л.О. Деркач</t>
  </si>
  <si>
    <t>А.В. Осадчук</t>
  </si>
  <si>
    <t>04338 2 31 50</t>
  </si>
  <si>
    <t>inbox@hm.vn.court.gov.ua</t>
  </si>
  <si>
    <t>18 січня 2021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</si>
</sst>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>
      <c r="B4" s="117"/>
      <c r="C4" s="117"/>
      <c r="D4" s="117"/>
      <c r="E4" s="117"/>
      <c r="F4" s="117"/>
      <c r="G4" s="117"/>
      <c r="H4" s="117"/>
    </row>
    <row r="5" spans="1:8" ht="18.95" customHeight="1">
      <c r="B5" s="116"/>
      <c r="C5" s="116"/>
      <c r="D5" s="116"/>
      <c r="E5" s="116"/>
      <c r="F5" s="116"/>
      <c r="G5" s="116"/>
      <c r="H5" s="116"/>
    </row>
    <row r="6" spans="1:8" ht="18.95" customHeight="1">
      <c r="B6" s="12"/>
      <c r="C6" s="116" t="s">
        <v>207</v>
      </c>
      <c r="D6" s="116"/>
      <c r="E6" s="116"/>
      <c r="F6" s="116"/>
      <c r="G6" s="116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>
      <c r="A18" s="34"/>
      <c r="B18" s="121" t="s">
        <v>19</v>
      </c>
      <c r="C18" s="122"/>
      <c r="D18" s="123"/>
      <c r="E18" s="148"/>
    </row>
    <row r="19" spans="1:9" ht="12.75" customHeight="1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&amp;C&amp;LBFE3BD4E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sqref="A1:J1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58" t="s">
        <v>41</v>
      </c>
      <c r="B6" s="156" t="s">
        <v>25</v>
      </c>
      <c r="C6" s="157"/>
      <c r="D6" s="39">
        <v>1</v>
      </c>
      <c r="E6" s="105">
        <v>206</v>
      </c>
      <c r="F6" s="105">
        <v>148</v>
      </c>
      <c r="G6" s="105">
        <v>3</v>
      </c>
      <c r="H6" s="105">
        <v>146</v>
      </c>
      <c r="I6" s="105" t="s">
        <v>206</v>
      </c>
      <c r="J6" s="105">
        <v>60</v>
      </c>
      <c r="K6" s="84">
        <v>12</v>
      </c>
      <c r="L6" s="91">
        <f t="shared" ref="L6:L46" si="0">E6-F6</f>
        <v>58</v>
      </c>
    </row>
    <row r="7" spans="1:12" s="4" customFormat="1" ht="24.75" customHeight="1">
      <c r="A7" s="159"/>
      <c r="B7" s="156" t="s">
        <v>124</v>
      </c>
      <c r="C7" s="157"/>
      <c r="D7" s="39">
        <v>2</v>
      </c>
      <c r="E7" s="105">
        <v>841</v>
      </c>
      <c r="F7" s="105">
        <v>839</v>
      </c>
      <c r="G7" s="105">
        <v>1</v>
      </c>
      <c r="H7" s="105">
        <v>841</v>
      </c>
      <c r="I7" s="105">
        <v>763</v>
      </c>
      <c r="J7" s="105"/>
      <c r="K7" s="84"/>
      <c r="L7" s="91">
        <f t="shared" si="0"/>
        <v>2</v>
      </c>
    </row>
    <row r="8" spans="1:12" s="4" customFormat="1" ht="24" customHeight="1">
      <c r="A8" s="159"/>
      <c r="B8" s="156" t="s">
        <v>29</v>
      </c>
      <c r="C8" s="157"/>
      <c r="D8" s="39">
        <v>3</v>
      </c>
      <c r="E8" s="105">
        <v>1</v>
      </c>
      <c r="F8" s="105">
        <v>1</v>
      </c>
      <c r="G8" s="105"/>
      <c r="H8" s="105">
        <v>1</v>
      </c>
      <c r="I8" s="105">
        <v>1</v>
      </c>
      <c r="J8" s="105"/>
      <c r="K8" s="84"/>
      <c r="L8" s="91">
        <f t="shared" si="0"/>
        <v>0</v>
      </c>
    </row>
    <row r="9" spans="1:12" s="4" customFormat="1" ht="18.75" customHeight="1">
      <c r="A9" s="159"/>
      <c r="B9" s="156" t="s">
        <v>28</v>
      </c>
      <c r="C9" s="157"/>
      <c r="D9" s="39">
        <v>4</v>
      </c>
      <c r="E9" s="105">
        <v>108</v>
      </c>
      <c r="F9" s="105">
        <v>108</v>
      </c>
      <c r="G9" s="105"/>
      <c r="H9" s="85">
        <v>104</v>
      </c>
      <c r="I9" s="105">
        <v>61</v>
      </c>
      <c r="J9" s="105">
        <v>4</v>
      </c>
      <c r="K9" s="84"/>
      <c r="L9" s="91">
        <f t="shared" si="0"/>
        <v>0</v>
      </c>
    </row>
    <row r="10" spans="1:12" s="4" customFormat="1" ht="27" customHeight="1">
      <c r="A10" s="159"/>
      <c r="B10" s="156" t="s">
        <v>173</v>
      </c>
      <c r="C10" s="157"/>
      <c r="D10" s="39">
        <v>5</v>
      </c>
      <c r="E10" s="105"/>
      <c r="F10" s="105"/>
      <c r="G10" s="105"/>
      <c r="H10" s="105"/>
      <c r="I10" s="105"/>
      <c r="J10" s="105"/>
      <c r="K10" s="84"/>
      <c r="L10" s="91">
        <f t="shared" si="0"/>
        <v>0</v>
      </c>
    </row>
    <row r="11" spans="1:12" s="4" customFormat="1" ht="27" customHeight="1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>
      <c r="A12" s="159"/>
      <c r="B12" s="156" t="s">
        <v>192</v>
      </c>
      <c r="C12" s="157"/>
      <c r="D12" s="39">
        <v>7</v>
      </c>
      <c r="E12" s="105">
        <v>16</v>
      </c>
      <c r="F12" s="105">
        <v>16</v>
      </c>
      <c r="G12" s="105"/>
      <c r="H12" s="105">
        <v>15</v>
      </c>
      <c r="I12" s="105">
        <v>7</v>
      </c>
      <c r="J12" s="105">
        <v>1</v>
      </c>
      <c r="K12" s="84"/>
      <c r="L12" s="91">
        <f t="shared" si="0"/>
        <v>0</v>
      </c>
    </row>
    <row r="13" spans="1:12" s="4" customFormat="1" ht="15" customHeight="1">
      <c r="A13" s="159"/>
      <c r="B13" s="156" t="s">
        <v>123</v>
      </c>
      <c r="C13" s="157"/>
      <c r="D13" s="39">
        <v>8</v>
      </c>
      <c r="E13" s="105">
        <v>1</v>
      </c>
      <c r="F13" s="105"/>
      <c r="G13" s="105"/>
      <c r="H13" s="105"/>
      <c r="I13" s="105"/>
      <c r="J13" s="105">
        <v>1</v>
      </c>
      <c r="K13" s="84"/>
      <c r="L13" s="91">
        <f t="shared" si="0"/>
        <v>1</v>
      </c>
    </row>
    <row r="14" spans="1:12" s="4" customFormat="1" ht="26.25" customHeight="1">
      <c r="A14" s="159"/>
      <c r="B14" s="149" t="s">
        <v>194</v>
      </c>
      <c r="C14" s="150"/>
      <c r="D14" s="39">
        <v>9</v>
      </c>
      <c r="E14" s="112">
        <v>159</v>
      </c>
      <c r="F14" s="112">
        <v>159</v>
      </c>
      <c r="G14" s="112"/>
      <c r="H14" s="112">
        <v>125</v>
      </c>
      <c r="I14" s="112">
        <v>122</v>
      </c>
      <c r="J14" s="112">
        <v>34</v>
      </c>
      <c r="K14" s="94"/>
      <c r="L14" s="91">
        <f t="shared" si="0"/>
        <v>0</v>
      </c>
    </row>
    <row r="15" spans="1:12" s="4" customFormat="1" ht="15" customHeight="1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>
      <c r="A16" s="160"/>
      <c r="B16" s="6" t="s">
        <v>36</v>
      </c>
      <c r="C16" s="6"/>
      <c r="D16" s="39">
        <v>11</v>
      </c>
      <c r="E16" s="86">
        <f t="shared" ref="E16:K16" si="1">SUM(E6:E15)</f>
        <v>1332</v>
      </c>
      <c r="F16" s="86">
        <f t="shared" si="1"/>
        <v>1271</v>
      </c>
      <c r="G16" s="86">
        <f t="shared" si="1"/>
        <v>4</v>
      </c>
      <c r="H16" s="86">
        <f t="shared" si="1"/>
        <v>1232</v>
      </c>
      <c r="I16" s="86">
        <f t="shared" si="1"/>
        <v>954</v>
      </c>
      <c r="J16" s="86">
        <f t="shared" si="1"/>
        <v>100</v>
      </c>
      <c r="K16" s="86">
        <f t="shared" si="1"/>
        <v>12</v>
      </c>
      <c r="L16" s="91">
        <f t="shared" si="0"/>
        <v>61</v>
      </c>
    </row>
    <row r="17" spans="1:12" ht="16.5" customHeight="1">
      <c r="A17" s="158" t="s">
        <v>58</v>
      </c>
      <c r="B17" s="151" t="s">
        <v>31</v>
      </c>
      <c r="C17" s="152"/>
      <c r="D17" s="39">
        <v>12</v>
      </c>
      <c r="E17" s="84">
        <v>39</v>
      </c>
      <c r="F17" s="84">
        <v>39</v>
      </c>
      <c r="G17" s="84">
        <v>2</v>
      </c>
      <c r="H17" s="84">
        <v>39</v>
      </c>
      <c r="I17" s="84">
        <v>37</v>
      </c>
      <c r="J17" s="84"/>
      <c r="K17" s="84"/>
      <c r="L17" s="91">
        <f t="shared" si="0"/>
        <v>0</v>
      </c>
    </row>
    <row r="18" spans="1:12" ht="13.5" customHeight="1">
      <c r="A18" s="159"/>
      <c r="B18" s="96"/>
      <c r="C18" s="97" t="s">
        <v>170</v>
      </c>
      <c r="D18" s="39">
        <v>13</v>
      </c>
      <c r="E18" s="84">
        <v>39</v>
      </c>
      <c r="F18" s="84">
        <v>38</v>
      </c>
      <c r="G18" s="84">
        <v>2</v>
      </c>
      <c r="H18" s="84">
        <v>38</v>
      </c>
      <c r="I18" s="84">
        <v>32</v>
      </c>
      <c r="J18" s="84">
        <v>1</v>
      </c>
      <c r="K18" s="84"/>
      <c r="L18" s="91">
        <f t="shared" si="0"/>
        <v>1</v>
      </c>
    </row>
    <row r="19" spans="1:12" ht="26.25" customHeight="1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>
      <c r="A20" s="159"/>
      <c r="B20" s="156" t="s">
        <v>28</v>
      </c>
      <c r="C20" s="157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>
      <c r="A21" s="159"/>
      <c r="B21" s="151" t="s">
        <v>173</v>
      </c>
      <c r="C21" s="152"/>
      <c r="D21" s="39">
        <v>16</v>
      </c>
      <c r="E21" s="84">
        <v>1</v>
      </c>
      <c r="F21" s="84">
        <v>1</v>
      </c>
      <c r="G21" s="84"/>
      <c r="H21" s="84">
        <v>1</v>
      </c>
      <c r="I21" s="84"/>
      <c r="J21" s="84"/>
      <c r="K21" s="84"/>
      <c r="L21" s="91">
        <f t="shared" si="0"/>
        <v>0</v>
      </c>
    </row>
    <row r="22" spans="1:12" ht="17.25" customHeight="1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0"/>
      <c r="B25" s="6" t="s">
        <v>36</v>
      </c>
      <c r="C25" s="6"/>
      <c r="D25" s="39">
        <v>20</v>
      </c>
      <c r="E25" s="94">
        <v>42</v>
      </c>
      <c r="F25" s="94">
        <v>41</v>
      </c>
      <c r="G25" s="94">
        <v>2</v>
      </c>
      <c r="H25" s="94">
        <v>41</v>
      </c>
      <c r="I25" s="94">
        <v>32</v>
      </c>
      <c r="J25" s="94">
        <v>1</v>
      </c>
      <c r="K25" s="94"/>
      <c r="L25" s="91">
        <f t="shared" si="0"/>
        <v>1</v>
      </c>
    </row>
    <row r="26" spans="1:12" ht="18" customHeight="1">
      <c r="A26" s="168" t="s">
        <v>112</v>
      </c>
      <c r="B26" s="151" t="s">
        <v>126</v>
      </c>
      <c r="C26" s="152"/>
      <c r="D26" s="39">
        <v>21</v>
      </c>
      <c r="E26" s="84">
        <v>67</v>
      </c>
      <c r="F26" s="84">
        <v>66</v>
      </c>
      <c r="G26" s="84"/>
      <c r="H26" s="84">
        <v>64</v>
      </c>
      <c r="I26" s="84">
        <v>51</v>
      </c>
      <c r="J26" s="84">
        <v>3</v>
      </c>
      <c r="K26" s="84"/>
      <c r="L26" s="91">
        <f t="shared" si="0"/>
        <v>1</v>
      </c>
    </row>
    <row r="27" spans="1:12" ht="22.5" customHeight="1">
      <c r="A27" s="168"/>
      <c r="B27" s="151" t="s">
        <v>127</v>
      </c>
      <c r="C27" s="152"/>
      <c r="D27" s="39">
        <v>22</v>
      </c>
      <c r="E27" s="84">
        <v>2</v>
      </c>
      <c r="F27" s="84">
        <v>2</v>
      </c>
      <c r="G27" s="84"/>
      <c r="H27" s="84">
        <v>2</v>
      </c>
      <c r="I27" s="84">
        <v>2</v>
      </c>
      <c r="J27" s="84"/>
      <c r="K27" s="84"/>
      <c r="L27" s="91">
        <f t="shared" si="0"/>
        <v>0</v>
      </c>
    </row>
    <row r="28" spans="1:12" ht="15.75" customHeight="1">
      <c r="A28" s="168"/>
      <c r="B28" s="151" t="s">
        <v>31</v>
      </c>
      <c r="C28" s="152"/>
      <c r="D28" s="39">
        <v>23</v>
      </c>
      <c r="E28" s="84">
        <v>708</v>
      </c>
      <c r="F28" s="84">
        <v>699</v>
      </c>
      <c r="G28" s="84"/>
      <c r="H28" s="84">
        <v>687</v>
      </c>
      <c r="I28" s="84">
        <v>637</v>
      </c>
      <c r="J28" s="84">
        <v>21</v>
      </c>
      <c r="K28" s="84"/>
      <c r="L28" s="91">
        <f t="shared" si="0"/>
        <v>9</v>
      </c>
    </row>
    <row r="29" spans="1:12" ht="14.25" customHeight="1">
      <c r="A29" s="168"/>
      <c r="B29" s="95"/>
      <c r="C29" s="97" t="s">
        <v>171</v>
      </c>
      <c r="D29" s="39">
        <v>24</v>
      </c>
      <c r="E29" s="84">
        <v>729</v>
      </c>
      <c r="F29" s="84">
        <v>639</v>
      </c>
      <c r="G29" s="84">
        <v>2</v>
      </c>
      <c r="H29" s="84">
        <v>599</v>
      </c>
      <c r="I29" s="84">
        <v>505</v>
      </c>
      <c r="J29" s="84">
        <v>130</v>
      </c>
      <c r="K29" s="84">
        <v>5</v>
      </c>
      <c r="L29" s="91">
        <f t="shared" si="0"/>
        <v>90</v>
      </c>
    </row>
    <row r="30" spans="1:12" ht="17.25" customHeight="1">
      <c r="A30" s="168"/>
      <c r="B30" s="151" t="s">
        <v>32</v>
      </c>
      <c r="C30" s="152"/>
      <c r="D30" s="39">
        <v>25</v>
      </c>
      <c r="E30" s="84">
        <v>87</v>
      </c>
      <c r="F30" s="84">
        <v>87</v>
      </c>
      <c r="G30" s="84"/>
      <c r="H30" s="84">
        <v>87</v>
      </c>
      <c r="I30" s="84">
        <v>83</v>
      </c>
      <c r="J30" s="84"/>
      <c r="K30" s="84"/>
      <c r="L30" s="91">
        <f t="shared" si="0"/>
        <v>0</v>
      </c>
    </row>
    <row r="31" spans="1:12" ht="18" customHeight="1">
      <c r="A31" s="168"/>
      <c r="B31" s="95"/>
      <c r="C31" s="97" t="s">
        <v>172</v>
      </c>
      <c r="D31" s="39">
        <v>26</v>
      </c>
      <c r="E31" s="84">
        <v>92</v>
      </c>
      <c r="F31" s="84">
        <v>83</v>
      </c>
      <c r="G31" s="84"/>
      <c r="H31" s="84">
        <v>78</v>
      </c>
      <c r="I31" s="84">
        <v>72</v>
      </c>
      <c r="J31" s="84">
        <v>14</v>
      </c>
      <c r="K31" s="84"/>
      <c r="L31" s="91">
        <f t="shared" si="0"/>
        <v>9</v>
      </c>
    </row>
    <row r="32" spans="1:12" ht="18" customHeight="1">
      <c r="A32" s="168"/>
      <c r="B32" s="151" t="s">
        <v>33</v>
      </c>
      <c r="C32" s="152"/>
      <c r="D32" s="39">
        <v>27</v>
      </c>
      <c r="E32" s="84">
        <v>4</v>
      </c>
      <c r="F32" s="84">
        <v>4</v>
      </c>
      <c r="G32" s="84">
        <v>1</v>
      </c>
      <c r="H32" s="84">
        <v>2</v>
      </c>
      <c r="I32" s="84">
        <v>2</v>
      </c>
      <c r="J32" s="84">
        <v>2</v>
      </c>
      <c r="K32" s="84"/>
      <c r="L32" s="91">
        <f t="shared" si="0"/>
        <v>0</v>
      </c>
    </row>
    <row r="33" spans="1:12" ht="26.25" customHeight="1">
      <c r="A33" s="168"/>
      <c r="B33" s="151" t="s">
        <v>174</v>
      </c>
      <c r="C33" s="152"/>
      <c r="D33" s="39">
        <v>28</v>
      </c>
      <c r="E33" s="84">
        <v>2</v>
      </c>
      <c r="F33" s="84">
        <v>2</v>
      </c>
      <c r="G33" s="84"/>
      <c r="H33" s="84">
        <v>1</v>
      </c>
      <c r="I33" s="84">
        <v>1</v>
      </c>
      <c r="J33" s="84">
        <v>1</v>
      </c>
      <c r="K33" s="84"/>
      <c r="L33" s="91">
        <f t="shared" si="0"/>
        <v>0</v>
      </c>
    </row>
    <row r="34" spans="1:12" ht="18" customHeight="1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68"/>
      <c r="B35" s="151" t="s">
        <v>195</v>
      </c>
      <c r="C35" s="152"/>
      <c r="D35" s="39">
        <v>30</v>
      </c>
      <c r="E35" s="84">
        <v>2</v>
      </c>
      <c r="F35" s="84">
        <v>2</v>
      </c>
      <c r="G35" s="84"/>
      <c r="H35" s="84">
        <v>2</v>
      </c>
      <c r="I35" s="84"/>
      <c r="J35" s="84"/>
      <c r="K35" s="84"/>
      <c r="L35" s="91">
        <f t="shared" si="0"/>
        <v>0</v>
      </c>
    </row>
    <row r="36" spans="1:12" ht="18" customHeight="1">
      <c r="A36" s="168"/>
      <c r="B36" s="161" t="s">
        <v>130</v>
      </c>
      <c r="C36" s="162"/>
      <c r="D36" s="39">
        <v>31</v>
      </c>
      <c r="E36" s="84">
        <v>6</v>
      </c>
      <c r="F36" s="84">
        <v>5</v>
      </c>
      <c r="G36" s="84"/>
      <c r="H36" s="84">
        <v>6</v>
      </c>
      <c r="I36" s="84">
        <v>1</v>
      </c>
      <c r="J36" s="84"/>
      <c r="K36" s="84"/>
      <c r="L36" s="91">
        <f t="shared" si="0"/>
        <v>1</v>
      </c>
    </row>
    <row r="37" spans="1:12" ht="26.25" customHeight="1">
      <c r="A37" s="168"/>
      <c r="B37" s="161" t="s">
        <v>35</v>
      </c>
      <c r="C37" s="162"/>
      <c r="D37" s="39">
        <v>32</v>
      </c>
      <c r="E37" s="84">
        <v>41</v>
      </c>
      <c r="F37" s="84">
        <v>41</v>
      </c>
      <c r="G37" s="84"/>
      <c r="H37" s="84">
        <v>39</v>
      </c>
      <c r="I37" s="84">
        <v>32</v>
      </c>
      <c r="J37" s="84">
        <v>2</v>
      </c>
      <c r="K37" s="84"/>
      <c r="L37" s="91">
        <f t="shared" si="0"/>
        <v>0</v>
      </c>
    </row>
    <row r="38" spans="1:12" ht="40.5" customHeight="1">
      <c r="A38" s="168"/>
      <c r="B38" s="151" t="s">
        <v>140</v>
      </c>
      <c r="C38" s="152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68"/>
      <c r="B39" s="151" t="s">
        <v>210</v>
      </c>
      <c r="C39" s="152"/>
      <c r="D39" s="39">
        <v>34</v>
      </c>
      <c r="E39" s="84">
        <v>1</v>
      </c>
      <c r="F39" s="84"/>
      <c r="G39" s="84"/>
      <c r="H39" s="84">
        <v>1</v>
      </c>
      <c r="I39" s="84"/>
      <c r="J39" s="84"/>
      <c r="K39" s="84"/>
      <c r="L39" s="91">
        <f t="shared" si="0"/>
        <v>1</v>
      </c>
    </row>
    <row r="40" spans="1:12" ht="15.75" customHeight="1">
      <c r="A40" s="168"/>
      <c r="B40" s="6" t="s">
        <v>36</v>
      </c>
      <c r="C40" s="6"/>
      <c r="D40" s="39">
        <v>35</v>
      </c>
      <c r="E40" s="94">
        <v>1021</v>
      </c>
      <c r="F40" s="94">
        <v>918</v>
      </c>
      <c r="G40" s="94">
        <v>3</v>
      </c>
      <c r="H40" s="94">
        <v>848</v>
      </c>
      <c r="I40" s="94">
        <v>666</v>
      </c>
      <c r="J40" s="94">
        <v>173</v>
      </c>
      <c r="K40" s="94">
        <v>5</v>
      </c>
      <c r="L40" s="91">
        <f t="shared" si="0"/>
        <v>103</v>
      </c>
    </row>
    <row r="41" spans="1:12" ht="18.75" customHeight="1">
      <c r="A41" s="171" t="s">
        <v>43</v>
      </c>
      <c r="B41" s="166" t="s">
        <v>44</v>
      </c>
      <c r="C41" s="166"/>
      <c r="D41" s="39">
        <v>36</v>
      </c>
      <c r="E41" s="84">
        <v>922</v>
      </c>
      <c r="F41" s="84">
        <v>894</v>
      </c>
      <c r="G41" s="84"/>
      <c r="H41" s="84">
        <v>857</v>
      </c>
      <c r="I41" s="84" t="s">
        <v>206</v>
      </c>
      <c r="J41" s="84">
        <v>65</v>
      </c>
      <c r="K41" s="84"/>
      <c r="L41" s="91">
        <f t="shared" si="0"/>
        <v>28</v>
      </c>
    </row>
    <row r="42" spans="1:12" ht="16.5" customHeight="1">
      <c r="A42" s="171"/>
      <c r="B42" s="163" t="s">
        <v>47</v>
      </c>
      <c r="C42" s="164"/>
      <c r="D42" s="39">
        <v>37</v>
      </c>
      <c r="E42" s="84">
        <v>4</v>
      </c>
      <c r="F42" s="84">
        <v>4</v>
      </c>
      <c r="G42" s="84"/>
      <c r="H42" s="84">
        <v>4</v>
      </c>
      <c r="I42" s="84" t="s">
        <v>206</v>
      </c>
      <c r="J42" s="84"/>
      <c r="K42" s="84"/>
      <c r="L42" s="91">
        <f t="shared" si="0"/>
        <v>0</v>
      </c>
    </row>
    <row r="43" spans="1:12" ht="26.25" customHeight="1">
      <c r="A43" s="171"/>
      <c r="B43" s="167" t="s">
        <v>42</v>
      </c>
      <c r="C43" s="167"/>
      <c r="D43" s="39">
        <v>38</v>
      </c>
      <c r="E43" s="84">
        <v>4</v>
      </c>
      <c r="F43" s="84">
        <v>3</v>
      </c>
      <c r="G43" s="84"/>
      <c r="H43" s="84">
        <v>4</v>
      </c>
      <c r="I43" s="84">
        <v>4</v>
      </c>
      <c r="J43" s="84"/>
      <c r="K43" s="84"/>
      <c r="L43" s="91">
        <f t="shared" si="0"/>
        <v>1</v>
      </c>
    </row>
    <row r="44" spans="1:12" ht="15.75" customHeight="1">
      <c r="A44" s="171"/>
      <c r="B44" s="169" t="s">
        <v>195</v>
      </c>
      <c r="C44" s="170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>
      <c r="A45" s="171"/>
      <c r="B45" s="6" t="s">
        <v>36</v>
      </c>
      <c r="C45" s="70"/>
      <c r="D45" s="39">
        <v>40</v>
      </c>
      <c r="E45" s="84">
        <f>E41+E43+E44</f>
        <v>926</v>
      </c>
      <c r="F45" s="84">
        <f>F41+F43+F44</f>
        <v>897</v>
      </c>
      <c r="G45" s="84">
        <f>G41+G43+G44</f>
        <v>0</v>
      </c>
      <c r="H45" s="84">
        <f>H41+H43+H44</f>
        <v>861</v>
      </c>
      <c r="I45" s="84">
        <f>I43+I44</f>
        <v>4</v>
      </c>
      <c r="J45" s="84">
        <f>J41+J43+J44</f>
        <v>65</v>
      </c>
      <c r="K45" s="84">
        <f>K41+K43+K44</f>
        <v>0</v>
      </c>
      <c r="L45" s="91">
        <f t="shared" si="0"/>
        <v>29</v>
      </c>
    </row>
    <row r="46" spans="1:12">
      <c r="A46" s="165" t="s">
        <v>196</v>
      </c>
      <c r="B46" s="165"/>
      <c r="C46" s="165"/>
      <c r="D46" s="39">
        <v>41</v>
      </c>
      <c r="E46" s="84">
        <f t="shared" ref="E46:K46" si="2">E16+E25+E40+E45</f>
        <v>3321</v>
      </c>
      <c r="F46" s="84">
        <f t="shared" si="2"/>
        <v>3127</v>
      </c>
      <c r="G46" s="84">
        <f t="shared" si="2"/>
        <v>9</v>
      </c>
      <c r="H46" s="84">
        <f t="shared" si="2"/>
        <v>2982</v>
      </c>
      <c r="I46" s="84">
        <f t="shared" si="2"/>
        <v>1656</v>
      </c>
      <c r="J46" s="84">
        <f t="shared" si="2"/>
        <v>339</v>
      </c>
      <c r="K46" s="84">
        <f t="shared" si="2"/>
        <v>17</v>
      </c>
      <c r="L46" s="91">
        <f t="shared" si="0"/>
        <v>194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&amp;R2&amp;C&amp;R2&amp;LBFE3BD4E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88" t="s">
        <v>138</v>
      </c>
      <c r="B1" s="188"/>
      <c r="C1" s="188"/>
      <c r="D1" s="188"/>
      <c r="E1" s="40"/>
      <c r="F1" s="44"/>
    </row>
    <row r="2" spans="1:7" ht="22.5" customHeight="1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5</v>
      </c>
    </row>
    <row r="4" spans="1:7" ht="17.25" customHeight="1">
      <c r="A4" s="225"/>
      <c r="B4" s="47"/>
      <c r="C4" s="227" t="s">
        <v>11</v>
      </c>
      <c r="D4" s="227"/>
      <c r="E4" s="228"/>
      <c r="F4" s="69">
        <v>2</v>
      </c>
      <c r="G4" s="84">
        <v>5</v>
      </c>
    </row>
    <row r="5" spans="1:7" ht="17.25" customHeight="1">
      <c r="A5" s="225"/>
      <c r="B5" s="220" t="s">
        <v>71</v>
      </c>
      <c r="C5" s="221"/>
      <c r="D5" s="221"/>
      <c r="E5" s="222"/>
      <c r="F5" s="69">
        <v>3</v>
      </c>
      <c r="G5" s="84">
        <v>56</v>
      </c>
    </row>
    <row r="6" spans="1:7" ht="17.25" customHeight="1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1</v>
      </c>
    </row>
    <row r="7" spans="1:7" ht="25.5" customHeight="1">
      <c r="A7" s="225"/>
      <c r="B7" s="210"/>
      <c r="C7" s="196" t="s">
        <v>68</v>
      </c>
      <c r="D7" s="196"/>
      <c r="E7" s="196"/>
      <c r="F7" s="69">
        <v>5</v>
      </c>
      <c r="G7" s="84">
        <v>11</v>
      </c>
    </row>
    <row r="8" spans="1:7" ht="18.75" customHeight="1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5</v>
      </c>
    </row>
    <row r="9" spans="1:7" ht="18.75" customHeight="1">
      <c r="A9" s="225"/>
      <c r="B9" s="210"/>
      <c r="C9" s="209"/>
      <c r="D9" s="196" t="s">
        <v>56</v>
      </c>
      <c r="E9" s="196"/>
      <c r="F9" s="69">
        <v>7</v>
      </c>
      <c r="G9" s="84">
        <v>9</v>
      </c>
    </row>
    <row r="10" spans="1:7" ht="18.75" customHeight="1">
      <c r="A10" s="225"/>
      <c r="B10" s="210"/>
      <c r="C10" s="209"/>
      <c r="D10" s="196" t="s">
        <v>57</v>
      </c>
      <c r="E10" s="196"/>
      <c r="F10" s="69">
        <v>8</v>
      </c>
      <c r="G10" s="84">
        <v>3</v>
      </c>
    </row>
    <row r="11" spans="1:7" ht="18.75" customHeight="1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/>
    </row>
    <row r="12" spans="1:7" ht="19.5" customHeight="1">
      <c r="A12" s="225"/>
      <c r="B12" s="211"/>
      <c r="C12" s="211"/>
      <c r="D12" s="211"/>
      <c r="E12" s="68" t="s">
        <v>74</v>
      </c>
      <c r="F12" s="69">
        <v>10</v>
      </c>
      <c r="G12" s="84"/>
    </row>
    <row r="13" spans="1:7" ht="26.25" customHeight="1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23</v>
      </c>
    </row>
    <row r="14" spans="1:7" ht="12" customHeight="1">
      <c r="A14" s="225"/>
      <c r="B14" s="208"/>
      <c r="C14" s="196" t="s">
        <v>77</v>
      </c>
      <c r="D14" s="196"/>
      <c r="E14" s="196"/>
      <c r="F14" s="69">
        <v>12</v>
      </c>
      <c r="G14" s="84">
        <v>103</v>
      </c>
    </row>
    <row r="15" spans="1:7" ht="12" customHeight="1">
      <c r="A15" s="225"/>
      <c r="B15" s="208"/>
      <c r="C15" s="196" t="s">
        <v>83</v>
      </c>
      <c r="D15" s="196"/>
      <c r="E15" s="196"/>
      <c r="F15" s="69">
        <v>13</v>
      </c>
      <c r="G15" s="84"/>
    </row>
    <row r="16" spans="1:7" ht="12" customHeight="1">
      <c r="A16" s="225"/>
      <c r="B16" s="208"/>
      <c r="C16" s="212" t="s">
        <v>78</v>
      </c>
      <c r="D16" s="212"/>
      <c r="E16" s="212"/>
      <c r="F16" s="69">
        <v>14</v>
      </c>
      <c r="G16" s="84">
        <v>12</v>
      </c>
    </row>
    <row r="17" spans="1:7" ht="12" customHeight="1">
      <c r="A17" s="225"/>
      <c r="B17" s="208"/>
      <c r="C17" s="212" t="s">
        <v>79</v>
      </c>
      <c r="D17" s="212"/>
      <c r="E17" s="212"/>
      <c r="F17" s="69">
        <v>15</v>
      </c>
      <c r="G17" s="84">
        <v>24</v>
      </c>
    </row>
    <row r="18" spans="1:7" ht="12" customHeight="1">
      <c r="A18" s="225"/>
      <c r="B18" s="208"/>
      <c r="C18" s="196" t="s">
        <v>80</v>
      </c>
      <c r="D18" s="196"/>
      <c r="E18" s="196"/>
      <c r="F18" s="69">
        <v>16</v>
      </c>
      <c r="G18" s="84">
        <v>44</v>
      </c>
    </row>
    <row r="19" spans="1:7" ht="12" customHeight="1">
      <c r="A19" s="225"/>
      <c r="B19" s="208"/>
      <c r="C19" s="196" t="s">
        <v>81</v>
      </c>
      <c r="D19" s="196"/>
      <c r="E19" s="196"/>
      <c r="F19" s="69">
        <v>17</v>
      </c>
      <c r="G19" s="84">
        <v>4</v>
      </c>
    </row>
    <row r="20" spans="1:7" ht="12" customHeight="1">
      <c r="A20" s="225"/>
      <c r="B20" s="208"/>
      <c r="C20" s="212" t="s">
        <v>82</v>
      </c>
      <c r="D20" s="212"/>
      <c r="E20" s="212"/>
      <c r="F20" s="69">
        <v>18</v>
      </c>
      <c r="G20" s="84">
        <v>313</v>
      </c>
    </row>
    <row r="21" spans="1:7" ht="12" customHeight="1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28</v>
      </c>
    </row>
    <row r="22" spans="1:7" ht="12" customHeight="1">
      <c r="A22" s="225"/>
      <c r="B22" s="214"/>
      <c r="C22" s="53" t="s">
        <v>85</v>
      </c>
      <c r="D22" s="54"/>
      <c r="E22" s="55"/>
      <c r="F22" s="69">
        <v>20</v>
      </c>
      <c r="G22" s="84">
        <v>18</v>
      </c>
    </row>
    <row r="23" spans="1:7" ht="12" customHeight="1">
      <c r="A23" s="225"/>
      <c r="B23" s="214"/>
      <c r="C23" s="50" t="s">
        <v>86</v>
      </c>
      <c r="D23" s="51"/>
      <c r="E23" s="52"/>
      <c r="F23" s="69">
        <v>21</v>
      </c>
      <c r="G23" s="84">
        <v>13</v>
      </c>
    </row>
    <row r="24" spans="1:7" ht="12" customHeight="1">
      <c r="A24" s="225"/>
      <c r="B24" s="214"/>
      <c r="C24" s="53" t="s">
        <v>87</v>
      </c>
      <c r="D24" s="54"/>
      <c r="E24" s="55"/>
      <c r="F24" s="69">
        <v>22</v>
      </c>
      <c r="G24" s="84">
        <v>7</v>
      </c>
    </row>
    <row r="25" spans="1:7" ht="12" customHeight="1">
      <c r="A25" s="225"/>
      <c r="B25" s="214"/>
      <c r="C25" s="53" t="s">
        <v>88</v>
      </c>
      <c r="D25" s="54"/>
      <c r="E25" s="55"/>
      <c r="F25" s="69">
        <v>23</v>
      </c>
      <c r="G25" s="84">
        <v>2</v>
      </c>
    </row>
    <row r="26" spans="1:7" ht="12" customHeight="1">
      <c r="A26" s="225"/>
      <c r="B26" s="214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>
      <c r="A29" s="180"/>
      <c r="B29" s="217" t="s">
        <v>48</v>
      </c>
      <c r="C29" s="218"/>
      <c r="D29" s="218"/>
      <c r="E29" s="219"/>
      <c r="F29" s="69">
        <v>27</v>
      </c>
      <c r="G29" s="84">
        <v>1</v>
      </c>
    </row>
    <row r="30" spans="1:7" ht="12" customHeight="1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/>
    </row>
    <row r="31" spans="1:7" ht="12" customHeight="1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/>
    </row>
    <row r="36" spans="1:9" ht="12" customHeight="1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20</v>
      </c>
      <c r="I44" s="93"/>
    </row>
    <row r="45" spans="1:9" ht="27" customHeight="1">
      <c r="A45" s="186"/>
      <c r="B45" s="207" t="s">
        <v>48</v>
      </c>
      <c r="C45" s="207"/>
      <c r="D45" s="207"/>
      <c r="E45" s="207"/>
      <c r="F45" s="69">
        <v>43</v>
      </c>
      <c r="G45" s="84">
        <v>38</v>
      </c>
    </row>
    <row r="46" spans="1:9" ht="12" customHeight="1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13</v>
      </c>
    </row>
    <row r="47" spans="1:9" ht="12" customHeight="1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/>
    </row>
    <row r="48" spans="1:9" ht="12" customHeight="1">
      <c r="A48" s="186"/>
      <c r="B48" s="190"/>
      <c r="C48" s="191"/>
      <c r="D48" s="195" t="s">
        <v>52</v>
      </c>
      <c r="E48" s="195"/>
      <c r="F48" s="69">
        <v>46</v>
      </c>
      <c r="G48" s="84">
        <v>13</v>
      </c>
    </row>
    <row r="49" spans="1:7" ht="12" customHeight="1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>
      <c r="A50" s="186"/>
      <c r="B50" s="190"/>
      <c r="C50" s="195" t="s">
        <v>54</v>
      </c>
      <c r="D50" s="195"/>
      <c r="E50" s="195"/>
      <c r="F50" s="69">
        <v>48</v>
      </c>
      <c r="G50" s="84"/>
    </row>
    <row r="51" spans="1:7" ht="12" customHeight="1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1</v>
      </c>
    </row>
    <row r="52" spans="1:7" ht="12" customHeight="1">
      <c r="A52" s="186"/>
      <c r="B52" s="190"/>
      <c r="C52" s="195" t="s">
        <v>56</v>
      </c>
      <c r="D52" s="195"/>
      <c r="E52" s="195"/>
      <c r="F52" s="69">
        <v>50</v>
      </c>
      <c r="G52" s="84"/>
    </row>
    <row r="53" spans="1:7" ht="12" customHeight="1">
      <c r="A53" s="186"/>
      <c r="B53" s="190"/>
      <c r="C53" s="195" t="s">
        <v>57</v>
      </c>
      <c r="D53" s="195"/>
      <c r="E53" s="195"/>
      <c r="F53" s="69">
        <v>51</v>
      </c>
      <c r="G53" s="84">
        <v>1</v>
      </c>
    </row>
    <row r="54" spans="1:7" ht="12" customHeight="1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&amp;R3&amp;C&amp;R3&amp;LBFE3BD4E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19"/>
  <sheetViews>
    <sheetView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146</v>
      </c>
    </row>
    <row r="4" spans="1:9" ht="14.25" customHeight="1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112</v>
      </c>
    </row>
    <row r="5" spans="1:9" ht="14.25" customHeight="1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20</v>
      </c>
    </row>
    <row r="6" spans="1:9" ht="14.25" customHeight="1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25</v>
      </c>
    </row>
    <row r="8" spans="1:9" ht="14.25" customHeight="1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5</v>
      </c>
    </row>
    <row r="9" spans="1:9" ht="14.25" customHeight="1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2</v>
      </c>
    </row>
    <row r="10" spans="1:9" ht="15" customHeight="1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/>
    </row>
    <row r="11" spans="1:9" ht="15" customHeight="1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/>
    </row>
    <row r="12" spans="1:9" ht="15" customHeight="1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/>
    </row>
    <row r="13" spans="1:9" ht="15" customHeight="1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/>
    </row>
    <row r="20" spans="1:9" ht="15" customHeight="1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473</v>
      </c>
    </row>
    <row r="21" spans="1:9" ht="15" customHeight="1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18</v>
      </c>
    </row>
    <row r="22" spans="1:9" ht="15" customHeight="1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5</v>
      </c>
    </row>
    <row r="23" spans="1:9" ht="15" customHeight="1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/>
    </row>
    <row r="25" spans="1:9" ht="16.5" customHeight="1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/>
    </row>
    <row r="26" spans="1:9" ht="16.5" customHeight="1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6</v>
      </c>
    </row>
    <row r="27" spans="1:9" ht="16.5" customHeight="1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35</v>
      </c>
    </row>
    <row r="28" spans="1:9" ht="14.25" customHeight="1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42</v>
      </c>
    </row>
    <row r="29" spans="1:9" ht="14.25" customHeight="1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/>
    </row>
    <row r="30" spans="1:9" ht="14.25" customHeight="1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/>
    </row>
    <row r="35" spans="1:10" ht="15" customHeight="1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9</v>
      </c>
    </row>
    <row r="36" spans="1:10" ht="27" customHeight="1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/>
    </row>
    <row r="37" spans="1:10" ht="12.75" customHeight="1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127</v>
      </c>
      <c r="J37" s="114"/>
    </row>
    <row r="38" spans="1:10" ht="12.75" customHeight="1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296</v>
      </c>
    </row>
    <row r="39" spans="1:10" ht="15" customHeight="1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272</v>
      </c>
    </row>
    <row r="40" spans="1:10" ht="15" customHeight="1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807</v>
      </c>
    </row>
    <row r="41" spans="1:10" ht="15" customHeight="1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214</v>
      </c>
    </row>
    <row r="42" spans="1:10" ht="15" customHeight="1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37</v>
      </c>
    </row>
    <row r="43" spans="1:10" ht="15" customHeight="1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17499465</v>
      </c>
    </row>
    <row r="44" spans="1:10" ht="15" customHeight="1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4796089</v>
      </c>
    </row>
    <row r="45" spans="1:10" ht="15" customHeight="1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15</v>
      </c>
    </row>
    <row r="47" spans="1:10" ht="15" customHeight="1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2</v>
      </c>
    </row>
    <row r="48" spans="1:10" ht="15" customHeight="1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166</v>
      </c>
    </row>
    <row r="49" spans="1:9" ht="24.75" customHeight="1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32</v>
      </c>
    </row>
    <row r="50" spans="1:9" ht="13.5" customHeight="1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7</v>
      </c>
    </row>
    <row r="52" spans="1:9" ht="14.25" customHeight="1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5</v>
      </c>
    </row>
    <row r="53" spans="1:9" ht="8.2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5.7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>
      <c r="A57" s="295" t="s">
        <v>186</v>
      </c>
      <c r="B57" s="296"/>
      <c r="C57" s="296"/>
      <c r="D57" s="297"/>
      <c r="E57" s="115">
        <f>E58+E61+E62+E63</f>
        <v>2778</v>
      </c>
      <c r="F57" s="115">
        <f>F58+F61+F62+F63</f>
        <v>189</v>
      </c>
      <c r="G57" s="115">
        <f>G58+G61+G62+G63</f>
        <v>11</v>
      </c>
      <c r="H57" s="115">
        <f>H58+H61+H62+H63</f>
        <v>4</v>
      </c>
      <c r="I57" s="115">
        <f>I58+I61+I62+I63</f>
        <v>0</v>
      </c>
    </row>
    <row r="58" spans="1:9" ht="13.5" customHeight="1">
      <c r="A58" s="195" t="s">
        <v>103</v>
      </c>
      <c r="B58" s="195"/>
      <c r="C58" s="195"/>
      <c r="D58" s="195"/>
      <c r="E58" s="94">
        <v>1176</v>
      </c>
      <c r="F58" s="94">
        <v>49</v>
      </c>
      <c r="G58" s="94">
        <v>6</v>
      </c>
      <c r="H58" s="94">
        <v>1</v>
      </c>
      <c r="I58" s="94"/>
    </row>
    <row r="59" spans="1:9" ht="13.5" customHeight="1">
      <c r="A59" s="241" t="s">
        <v>204</v>
      </c>
      <c r="B59" s="242"/>
      <c r="C59" s="242"/>
      <c r="D59" s="243"/>
      <c r="E59" s="86">
        <v>94</v>
      </c>
      <c r="F59" s="86">
        <v>45</v>
      </c>
      <c r="G59" s="86">
        <v>6</v>
      </c>
      <c r="H59" s="86">
        <v>1</v>
      </c>
      <c r="I59" s="86"/>
    </row>
    <row r="60" spans="1:9" ht="13.5" customHeight="1">
      <c r="A60" s="241" t="s">
        <v>205</v>
      </c>
      <c r="B60" s="242"/>
      <c r="C60" s="242"/>
      <c r="D60" s="243"/>
      <c r="E60" s="86">
        <v>839</v>
      </c>
      <c r="F60" s="86">
        <v>2</v>
      </c>
      <c r="G60" s="86"/>
      <c r="H60" s="86"/>
      <c r="I60" s="86"/>
    </row>
    <row r="61" spans="1:9" ht="13.5" customHeight="1">
      <c r="A61" s="237" t="s">
        <v>30</v>
      </c>
      <c r="B61" s="237"/>
      <c r="C61" s="237"/>
      <c r="D61" s="237"/>
      <c r="E61" s="84">
        <v>39</v>
      </c>
      <c r="F61" s="84">
        <v>2</v>
      </c>
      <c r="G61" s="84"/>
      <c r="H61" s="84"/>
      <c r="I61" s="84"/>
    </row>
    <row r="62" spans="1:9" ht="13.5" customHeight="1">
      <c r="A62" s="237" t="s">
        <v>104</v>
      </c>
      <c r="B62" s="237"/>
      <c r="C62" s="237"/>
      <c r="D62" s="237"/>
      <c r="E62" s="84">
        <v>706</v>
      </c>
      <c r="F62" s="84">
        <v>134</v>
      </c>
      <c r="G62" s="84">
        <v>5</v>
      </c>
      <c r="H62" s="84">
        <v>3</v>
      </c>
      <c r="I62" s="84"/>
    </row>
    <row r="63" spans="1:9" ht="13.5" customHeight="1">
      <c r="A63" s="195" t="s">
        <v>108</v>
      </c>
      <c r="B63" s="195"/>
      <c r="C63" s="195"/>
      <c r="D63" s="195"/>
      <c r="E63" s="84">
        <v>857</v>
      </c>
      <c r="F63" s="84">
        <v>4</v>
      </c>
      <c r="G63" s="84"/>
      <c r="H63" s="84"/>
      <c r="I63" s="84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 ht="15.7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>
      <c r="A67" s="265" t="s">
        <v>186</v>
      </c>
      <c r="B67" s="266"/>
      <c r="C67" s="266"/>
      <c r="D67" s="266"/>
      <c r="E67" s="267"/>
      <c r="F67" s="107">
        <v>1122</v>
      </c>
      <c r="G67" s="108">
        <v>7092999</v>
      </c>
      <c r="H67" s="101"/>
      <c r="I67" s="101"/>
    </row>
    <row r="68" spans="1:9" ht="12.75" customHeight="1">
      <c r="A68" s="236" t="s">
        <v>187</v>
      </c>
      <c r="B68" s="255" t="s">
        <v>188</v>
      </c>
      <c r="C68" s="256"/>
      <c r="D68" s="256"/>
      <c r="E68" s="257"/>
      <c r="F68" s="109">
        <v>519</v>
      </c>
      <c r="G68" s="88">
        <v>5480969</v>
      </c>
      <c r="H68" s="102"/>
      <c r="I68" s="103"/>
    </row>
    <row r="69" spans="1:9">
      <c r="A69" s="236"/>
      <c r="B69" s="255" t="s">
        <v>189</v>
      </c>
      <c r="C69" s="256"/>
      <c r="D69" s="256"/>
      <c r="E69" s="257"/>
      <c r="F69" s="109">
        <v>603</v>
      </c>
      <c r="G69" s="88">
        <v>1612030</v>
      </c>
      <c r="H69" s="102"/>
      <c r="I69" s="103"/>
    </row>
    <row r="70" spans="1:9" ht="15.75" customHeight="1">
      <c r="A70" s="251" t="s">
        <v>190</v>
      </c>
      <c r="B70" s="258" t="s">
        <v>113</v>
      </c>
      <c r="C70" s="259"/>
      <c r="D70" s="259"/>
      <c r="E70" s="260"/>
      <c r="F70" s="110">
        <v>387</v>
      </c>
      <c r="G70" s="108">
        <v>241156</v>
      </c>
      <c r="H70" s="102"/>
      <c r="I70" s="103"/>
    </row>
    <row r="71" spans="1:9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</row>
    <row r="118" spans="1:9">
      <c r="A118" s="2"/>
    </row>
    <row r="119" spans="1:9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&amp;R4&amp;C&amp;R4&amp;LBFE3BD4E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129</v>
      </c>
      <c r="B1" s="46"/>
      <c r="C1" s="46"/>
      <c r="D1" s="46"/>
    </row>
    <row r="2" spans="1:4" ht="25.5" customHeight="1">
      <c r="A2" s="312" t="s">
        <v>4</v>
      </c>
      <c r="B2" s="313"/>
      <c r="C2" s="8" t="s">
        <v>37</v>
      </c>
      <c r="D2" s="8" t="s">
        <v>5</v>
      </c>
    </row>
    <row r="3" spans="1:4" ht="27.75" customHeight="1">
      <c r="A3" s="207" t="s">
        <v>176</v>
      </c>
      <c r="B3" s="207"/>
      <c r="C3" s="10">
        <v>1</v>
      </c>
      <c r="D3" s="111">
        <f>IF('розділ 1 '!J46&lt;&gt;0,'розділ 1 '!K46*100/'розділ 1 '!J46,0)</f>
        <v>5.0147492625368733</v>
      </c>
    </row>
    <row r="4" spans="1:4" ht="18" customHeight="1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12</v>
      </c>
    </row>
    <row r="5" spans="1:4" ht="18" customHeight="1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>
      <c r="A6" s="327"/>
      <c r="B6" s="64" t="s">
        <v>179</v>
      </c>
      <c r="C6" s="10">
        <v>4</v>
      </c>
      <c r="D6" s="111">
        <f>IF('розділ 1 '!J40&lt;&gt;0,'розділ 1 '!K40*100/'розділ 1 '!J40,0)</f>
        <v>2.8901734104046244</v>
      </c>
    </row>
    <row r="7" spans="1:4" ht="18" customHeight="1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>
      <c r="A8" s="207" t="s">
        <v>181</v>
      </c>
      <c r="B8" s="207"/>
      <c r="C8" s="10">
        <v>6</v>
      </c>
      <c r="D8" s="111">
        <f>IF('розділ 1 '!F46&lt;&gt;0,'розділ 1 '!H46*100/'розділ 1 '!F46,0)</f>
        <v>95.362967700671575</v>
      </c>
    </row>
    <row r="9" spans="1:4" ht="18" customHeight="1">
      <c r="A9" s="207" t="s">
        <v>96</v>
      </c>
      <c r="B9" s="207"/>
      <c r="C9" s="10">
        <v>7</v>
      </c>
      <c r="D9" s="88">
        <f>IF('розділ 3'!I52&lt;&gt;0,'розділ 1 '!H46/'розділ 3'!I52,0)</f>
        <v>596.4</v>
      </c>
    </row>
    <row r="10" spans="1:4" ht="25.5" customHeight="1">
      <c r="A10" s="207" t="s">
        <v>106</v>
      </c>
      <c r="B10" s="207"/>
      <c r="C10" s="10">
        <v>8</v>
      </c>
      <c r="D10" s="88">
        <f>IF('розділ 3'!I52&lt;&gt;0,'розділ 1 '!E46/'розділ 3'!I52,0)</f>
        <v>664.2</v>
      </c>
    </row>
    <row r="11" spans="1:4" ht="16.5" customHeight="1">
      <c r="A11" s="217" t="s">
        <v>62</v>
      </c>
      <c r="B11" s="219"/>
      <c r="C11" s="10">
        <v>9</v>
      </c>
      <c r="D11" s="84">
        <v>30</v>
      </c>
    </row>
    <row r="12" spans="1:4" ht="16.5" customHeight="1">
      <c r="A12" s="237" t="s">
        <v>103</v>
      </c>
      <c r="B12" s="237"/>
      <c r="C12" s="10">
        <v>10</v>
      </c>
      <c r="D12" s="84">
        <v>18</v>
      </c>
    </row>
    <row r="13" spans="1:4" ht="16.5" customHeight="1">
      <c r="A13" s="241" t="s">
        <v>204</v>
      </c>
      <c r="B13" s="243"/>
      <c r="C13" s="10">
        <v>11</v>
      </c>
      <c r="D13" s="94">
        <v>69</v>
      </c>
    </row>
    <row r="14" spans="1:4" ht="16.5" customHeight="1">
      <c r="A14" s="241" t="s">
        <v>205</v>
      </c>
      <c r="B14" s="243"/>
      <c r="C14" s="10">
        <v>12</v>
      </c>
      <c r="D14" s="94">
        <v>2</v>
      </c>
    </row>
    <row r="15" spans="1:4" ht="16.5" customHeight="1">
      <c r="A15" s="237" t="s">
        <v>30</v>
      </c>
      <c r="B15" s="237"/>
      <c r="C15" s="10">
        <v>13</v>
      </c>
      <c r="D15" s="84">
        <v>36</v>
      </c>
    </row>
    <row r="16" spans="1:4" ht="16.5" customHeight="1">
      <c r="A16" s="237" t="s">
        <v>104</v>
      </c>
      <c r="B16" s="237"/>
      <c r="C16" s="10">
        <v>14</v>
      </c>
      <c r="D16" s="84">
        <v>60</v>
      </c>
    </row>
    <row r="17" spans="1:7" ht="16.5" customHeight="1">
      <c r="A17" s="237" t="s">
        <v>108</v>
      </c>
      <c r="B17" s="237"/>
      <c r="C17" s="10">
        <v>15</v>
      </c>
      <c r="D17" s="84">
        <v>17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29" t="s">
        <v>167</v>
      </c>
      <c r="B20" s="329"/>
      <c r="C20" s="330" t="s">
        <v>212</v>
      </c>
      <c r="D20" s="330"/>
    </row>
    <row r="21" spans="1:7" ht="15.75" customHeight="1">
      <c r="A21" s="59"/>
      <c r="B21" s="79" t="s">
        <v>97</v>
      </c>
      <c r="C21" s="324" t="s">
        <v>98</v>
      </c>
      <c r="D21" s="324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31" t="s">
        <v>213</v>
      </c>
      <c r="D23" s="331"/>
      <c r="G23" s="93"/>
    </row>
    <row r="24" spans="1:7" ht="15.75" customHeight="1">
      <c r="A24" s="61"/>
      <c r="B24" s="79" t="s">
        <v>97</v>
      </c>
      <c r="C24" s="324" t="s">
        <v>98</v>
      </c>
      <c r="D24" s="324"/>
    </row>
    <row r="25" spans="1:7">
      <c r="A25" s="62" t="s">
        <v>99</v>
      </c>
      <c r="B25" s="82"/>
      <c r="C25" s="325" t="s">
        <v>214</v>
      </c>
      <c r="D25" s="325"/>
    </row>
    <row r="26" spans="1:7">
      <c r="A26" s="63" t="s">
        <v>100</v>
      </c>
      <c r="B26" s="82"/>
      <c r="C26" s="256" t="s">
        <v>214</v>
      </c>
      <c r="D26" s="256"/>
    </row>
    <row r="27" spans="1:7">
      <c r="A27" s="62" t="s">
        <v>101</v>
      </c>
      <c r="B27" s="83"/>
      <c r="C27" s="256" t="s">
        <v>215</v>
      </c>
      <c r="D27" s="256"/>
    </row>
    <row r="28" spans="1:7" ht="15.75" customHeight="1"/>
    <row r="29" spans="1:7" ht="12.75" customHeight="1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&amp;R5&amp;C&amp;R5&amp;LBFE3BD4E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2020-09-01T06:11:52Z</cp:lastPrinted>
  <dcterms:created xsi:type="dcterms:W3CDTF">2004-04-20T14:33:35Z</dcterms:created>
  <dcterms:modified xsi:type="dcterms:W3CDTF">2021-06-10T13:19:17Z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BFE3BD4E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